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xr:revisionPtr revIDLastSave="0" documentId="8_{CA849C6C-69FA-48E4-B504-EB3C2094C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ls" sheetId="2" r:id="rId1"/>
    <sheet name="Calculation (will hide)" sheetId="1" state="hidden" r:id="rId2"/>
  </sheets>
  <definedNames>
    <definedName name="_xlnm._FilterDatabase" localSheetId="0" hidden="1">Bills!$A$3:$H$7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C3" i="1"/>
  <c r="C14" i="1" l="1"/>
  <c r="C15" i="1" l="1"/>
  <c r="C16" i="1" s="1"/>
  <c r="C17" i="1" l="1"/>
  <c r="D6" i="2" s="1"/>
  <c r="F6" i="2" l="1"/>
  <c r="F7" i="2" s="1"/>
  <c r="D7" i="2"/>
  <c r="H6" i="2"/>
  <c r="H7" i="2" s="1"/>
  <c r="E6" i="2"/>
  <c r="E7" i="2" s="1"/>
  <c r="G6" i="2"/>
  <c r="G7" i="2" s="1"/>
</calcChain>
</file>

<file path=xl/sharedStrings.xml><?xml version="1.0" encoding="utf-8"?>
<sst xmlns="http://schemas.openxmlformats.org/spreadsheetml/2006/main" count="41" uniqueCount="33">
  <si>
    <t>Inputs</t>
  </si>
  <si>
    <t>Meter Size (inches)</t>
  </si>
  <si>
    <t>5/8"</t>
  </si>
  <si>
    <t>Fixed Portion</t>
  </si>
  <si>
    <t>Customer Type</t>
  </si>
  <si>
    <t>Single Family Residential</t>
  </si>
  <si>
    <t>Consumption (cf)</t>
  </si>
  <si>
    <t>Variable Portion</t>
  </si>
  <si>
    <t>Total</t>
  </si>
  <si>
    <t>Meter Size</t>
  </si>
  <si>
    <t>Match</t>
  </si>
  <si>
    <t>FY 2018/19</t>
  </si>
  <si>
    <t>FY 2019/20</t>
  </si>
  <si>
    <t>FY 2020/21</t>
  </si>
  <si>
    <t>FY 2021/22</t>
  </si>
  <si>
    <t>FY 2022/23</t>
  </si>
  <si>
    <t>3/4"</t>
  </si>
  <si>
    <t>1"</t>
  </si>
  <si>
    <t>1.5"</t>
  </si>
  <si>
    <t>2"</t>
  </si>
  <si>
    <t>3"</t>
  </si>
  <si>
    <t>Commercial</t>
  </si>
  <si>
    <t>Break Point</t>
  </si>
  <si>
    <t>Cons. Split</t>
  </si>
  <si>
    <t>Uniform</t>
  </si>
  <si>
    <t>T1</t>
  </si>
  <si>
    <t>T2</t>
  </si>
  <si>
    <t>T3</t>
  </si>
  <si>
    <t>Beginning
July 1, 2024</t>
  </si>
  <si>
    <t>Beginning
July 1, 2025</t>
  </si>
  <si>
    <t>Beginning
July 1, 2026</t>
  </si>
  <si>
    <t>Beginning
July 1, 2023</t>
  </si>
  <si>
    <t>Beginning
July 1,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</si>
</sst>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00"/>
  </numFmts>
  <fonts count="8" x14ac:knownFonts="1">
    <font>
      <sz val="11"/>
      <color theme="1"/>
      <name val="Arial"/>
      <family val="2"/>
    </font>
    <font>
      <sz val="11"/>
      <color rgb="FF3F3F76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3F3F76"/>
      <name val="Calibri"/>
      <family val="2"/>
      <scheme val="minor"/>
    </font>
    <font>
      <sz val="13"/>
      <color theme="1"/>
      <name val="Arial"/>
      <family val="2"/>
    </font>
    <font>
      <b/>
      <u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9">
    <xf numFmtId="0" fontId="0" fillId="0" borderId="0" xfId="0"/>
    <xf numFmtId="0" fontId="0" fillId="0" borderId="0" xfId="0" quotePrefix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right"/>
    </xf>
    <xf numFmtId="0" fontId="5" fillId="2" borderId="1" xfId="1" applyFont="1" applyAlignment="1" applyProtection="1">
      <alignment horizontal="center"/>
      <protection locked="0"/>
    </xf>
    <xf numFmtId="0" fontId="6" fillId="3" borderId="0" xfId="0" applyFont="1" applyFill="1" applyAlignment="1">
      <alignment horizontal="right"/>
    </xf>
    <xf numFmtId="164" fontId="3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165" fontId="0" fillId="0" borderId="0" xfId="0" applyNumberFormat="1"/>
    <xf numFmtId="44" fontId="0" fillId="0" borderId="0" xfId="0" applyNumberFormat="1"/>
    <xf numFmtId="0" fontId="0" fillId="0" borderId="0" xfId="0" applyAlignment="1">
      <alignment vertical="center"/>
    </xf>
    <xf numFmtId="3" fontId="5" fillId="2" borderId="1" xfId="1" applyNumberFormat="1" applyFont="1" applyAlignment="1" applyProtection="1">
      <alignment horizontal="center"/>
      <protection locked="0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6D6E70"/>
      <color rgb="FF1C3F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Expected Monthly Water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Bills!$C$7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1C3F9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Bills!$D$3:$H$3</c:f>
              <c:strCache>
                <c:ptCount val="5"/>
                <c:pt idx="0">
                  <c:v>Beginning
July 1, 2023</c:v>
                </c:pt>
                <c:pt idx="1">
                  <c:v>Beginning
July 1, 2024</c:v>
                </c:pt>
                <c:pt idx="2">
                  <c:v>Beginning
July 1, 2025</c:v>
                </c:pt>
                <c:pt idx="3">
                  <c:v>Beginning
July 1, 2026</c:v>
                </c:pt>
                <c:pt idx="4">
                  <c:v>Beginning
July 1, 2027</c:v>
                </c:pt>
              </c:strCache>
            </c:strRef>
          </c:cat>
          <c:val>
            <c:numRef>
              <c:f>Bills!$D$7:$H$7</c:f>
              <c:numCache>
                <c:formatCode>"$"#,##0.00</c:formatCode>
                <c:ptCount val="5"/>
                <c:pt idx="0">
                  <c:v>110.38499999999999</c:v>
                </c:pt>
                <c:pt idx="1">
                  <c:v>113.6</c:v>
                </c:pt>
                <c:pt idx="2">
                  <c:v>116.89500000000001</c:v>
                </c:pt>
                <c:pt idx="3">
                  <c:v>120.27499999999999</c:v>
                </c:pt>
                <c:pt idx="4">
                  <c:v>123.75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E-4848-85DA-3A2BEACE1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7648768"/>
        <c:axId val="177650304"/>
      </c:barChart>
      <c:catAx>
        <c:axId val="1776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50304"/>
        <c:crosses val="autoZero"/>
        <c:auto val="1"/>
        <c:lblAlgn val="ctr"/>
        <c:lblOffset val="100"/>
        <c:noMultiLvlLbl val="0"/>
      </c:catAx>
      <c:valAx>
        <c:axId val="1776503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4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51153</xdr:colOff>
      <xdr:row>2</xdr:row>
      <xdr:rowOff>153750</xdr:rowOff>
    </xdr:from>
    <xdr:to>
      <xdr:col>2</xdr:col>
      <xdr:colOff>1553970</xdr:colOff>
      <xdr:row>3</xdr:row>
      <xdr:rowOff>123616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21244818">
          <a:off x="3194403" y="515700"/>
          <a:ext cx="1502817" cy="408016"/>
        </a:xfrm>
        <a:prstGeom prst="leftArrow">
          <a:avLst/>
        </a:prstGeom>
        <a:solidFill>
          <a:srgbClr val="8DC7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/>
            <a:t>Select</a:t>
          </a:r>
          <a:r>
            <a:rPr lang="en-US" sz="1100" baseline="0"/>
            <a:t> Meter Size</a:t>
          </a:r>
          <a:endParaRPr lang="en-US" sz="1100"/>
        </a:p>
      </xdr:txBody>
    </xdr:sp>
    <xdr:clientData/>
  </xdr:twoCellAnchor>
  <xdr:twoCellAnchor>
    <xdr:from>
      <xdr:col>2</xdr:col>
      <xdr:colOff>1107</xdr:colOff>
      <xdr:row>3</xdr:row>
      <xdr:rowOff>108381</xdr:rowOff>
    </xdr:from>
    <xdr:to>
      <xdr:col>2</xdr:col>
      <xdr:colOff>1592580</xdr:colOff>
      <xdr:row>5</xdr:row>
      <xdr:rowOff>127431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44357" y="908481"/>
          <a:ext cx="1591473" cy="457200"/>
        </a:xfrm>
        <a:prstGeom prst="leftArrow">
          <a:avLst/>
        </a:prstGeom>
        <a:solidFill>
          <a:srgbClr val="8DC7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/>
            <a:t>Select Customer Type</a:t>
          </a:r>
        </a:p>
      </xdr:txBody>
    </xdr:sp>
    <xdr:clientData/>
  </xdr:twoCellAnchor>
  <xdr:twoCellAnchor>
    <xdr:from>
      <xdr:col>0</xdr:col>
      <xdr:colOff>57151</xdr:colOff>
      <xdr:row>8</xdr:row>
      <xdr:rowOff>4761</xdr:rowOff>
    </xdr:from>
    <xdr:to>
      <xdr:col>3</xdr:col>
      <xdr:colOff>121921</xdr:colOff>
      <xdr:row>24</xdr:row>
      <xdr:rowOff>60960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116815</xdr:colOff>
      <xdr:row>5</xdr:row>
      <xdr:rowOff>69862</xdr:rowOff>
    </xdr:from>
    <xdr:to>
      <xdr:col>2</xdr:col>
      <xdr:colOff>1444854</xdr:colOff>
      <xdr:row>7</xdr:row>
      <xdr:rowOff>88912</xdr:rowOff>
    </xdr:to>
    <xdr:sp macro="" textlink="">
      <xdr:nvSpPr>
        <xdr:cNvPr id="5" name="Left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495614">
          <a:off x="3260065" y="1308112"/>
          <a:ext cx="1328039" cy="457200"/>
        </a:xfrm>
        <a:prstGeom prst="leftArrow">
          <a:avLst/>
        </a:prstGeom>
        <a:solidFill>
          <a:srgbClr val="8DC7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/>
            <a:t>Enter Consumption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0.06261</cdr:x>
      <cdr:y>0.12801</cdr:y>
    </cdr:from>
    <cdr:to>
      <cdr:x>0.32648</cdr:x>
      <cdr:y>0.21927</cdr:y>
    </cdr:to>
    <cdr:sp macro="" textlink="'Calculation (will hide)'!$A$19">
      <cdr:nvSpPr>
        <cdr:cNvPr id="2" name="Rectangle 1"/>
        <cdr:cNvSpPr/>
      </cdr:nvSpPr>
      <cdr:spPr>
        <a:xfrm xmlns:a="http://schemas.openxmlformats.org/drawingml/2006/main">
          <a:off x="666749" y="481014"/>
          <a:ext cx="2809875" cy="342900"/>
        </a:xfrm>
        <a:prstGeom xmlns:a="http://schemas.openxmlformats.org/drawingml/2006/main" prst="rect">
          <a:avLst/>
        </a:prstGeom>
        <a:solidFill xmlns:a="http://schemas.openxmlformats.org/drawingml/2006/main">
          <a:srgbClr val="6D6E7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fld id="{89026F91-2E58-44A0-BDD5-953453D6747C}" type="TxLink">
            <a:rPr lang="en-US" sz="1100" b="0" i="0" u="none" strike="noStrike">
              <a:solidFill>
                <a:schemeClr val="bg1"/>
              </a:solidFill>
              <a:latin typeface="Arial"/>
              <a:cs typeface="Arial"/>
            </a:rPr>
            <a:pPr algn="ctr"/>
            <a:t>With 900 cf monthly of consumption</a:t>
          </a:fld>
          <a:endParaRPr lang="en-US" b="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"/>
  <sheetViews>
    <sheetView tabSelected="1" workbookViewId="0">
      <selection activeCell="E26" sqref="E26"/>
    </sheetView>
  </sheetViews>
  <sheetFormatPr defaultColWidth="9" defaultRowHeight="14.25" x14ac:dyDescent="0.2"/>
  <cols>
    <col min="1" max="1" width="17.875" style="7" bestFit="1" customWidth="1"/>
    <col min="2" max="2" width="23.375" style="7" bestFit="1" customWidth="1"/>
    <col min="3" max="3" width="36.625" style="7" customWidth="1"/>
    <col min="4" max="9" width="12.625" style="7" customWidth="1"/>
    <col min="10" max="16384" width="9" style="7"/>
  </cols>
  <sheetData>
    <row r="3" spans="1:9" ht="34.5" x14ac:dyDescent="0.3">
      <c r="A3" s="5"/>
      <c r="B3" s="6" t="s">
        <v>0</v>
      </c>
      <c r="D3" s="14" t="s">
        <v>31</v>
      </c>
      <c r="E3" s="14" t="s">
        <v>28</v>
      </c>
      <c r="F3" s="14" t="s">
        <v>29</v>
      </c>
      <c r="G3" s="14" t="s">
        <v>30</v>
      </c>
      <c r="H3" s="14" t="s">
        <v>32</v>
      </c>
      <c r="I3" s="14"/>
    </row>
    <row r="4" spans="1:9" ht="17.25" x14ac:dyDescent="0.3">
      <c r="A4" s="8" t="s">
        <v>1</v>
      </c>
      <c r="B4" s="9" t="s">
        <v>17</v>
      </c>
      <c r="C4" s="10" t="s">
        <v>3</v>
      </c>
      <c r="D4" s="11">
        <v>42.93</v>
      </c>
      <c r="E4" s="11">
        <v>46.37</v>
      </c>
      <c r="F4" s="11">
        <v>50.07</v>
      </c>
      <c r="G4" s="11">
        <v>54.08</v>
      </c>
      <c r="H4" s="11">
        <v>58.41</v>
      </c>
      <c r="I4" s="11"/>
    </row>
    <row r="5" spans="1:9" ht="17.25" x14ac:dyDescent="0.3">
      <c r="A5" s="8" t="s">
        <v>4</v>
      </c>
      <c r="B5" s="9" t="s">
        <v>5</v>
      </c>
      <c r="C5" s="10"/>
      <c r="D5" s="11"/>
      <c r="E5" s="11"/>
      <c r="F5" s="11"/>
      <c r="G5" s="11"/>
      <c r="H5" s="11"/>
      <c r="I5" s="11"/>
    </row>
    <row r="6" spans="1:9" ht="17.25" x14ac:dyDescent="0.3">
      <c r="A6" s="8" t="s">
        <v>6</v>
      </c>
      <c r="B6" s="18">
        <v>900</v>
      </c>
      <c r="C6" s="10" t="s">
        <v>7</v>
      </c>
      <c r="D6" s="12">
        <f>SUMPRODUCT('Calculation (will hide)'!$C$14:$C$17,'Calculation (will hide)'!D14:D17)</f>
        <v>67.454999999999998</v>
      </c>
      <c r="E6" s="12">
        <f>SUMPRODUCT('Calculation (will hide)'!$C$14:$C$17,'Calculation (will hide)'!E14:E17)</f>
        <v>67.23</v>
      </c>
      <c r="F6" s="12">
        <f>SUMPRODUCT('Calculation (will hide)'!$C$14:$C$17,'Calculation (will hide)'!F14:F17)</f>
        <v>66.825000000000003</v>
      </c>
      <c r="G6" s="12">
        <f>SUMPRODUCT('Calculation (will hide)'!$C$14:$C$17,'Calculation (will hide)'!G14:G17)</f>
        <v>66.194999999999993</v>
      </c>
      <c r="H6" s="12">
        <f>SUMPRODUCT('Calculation (will hide)'!$C$14:$C$17,'Calculation (will hide)'!H14:H17)</f>
        <v>65.34</v>
      </c>
      <c r="I6" s="12"/>
    </row>
    <row r="7" spans="1:9" ht="17.25" x14ac:dyDescent="0.3">
      <c r="B7" s="5"/>
      <c r="C7" s="13" t="s">
        <v>8</v>
      </c>
      <c r="D7" s="11">
        <f>D6+D4</f>
        <v>110.38499999999999</v>
      </c>
      <c r="E7" s="11">
        <f>E6+E4</f>
        <v>113.6</v>
      </c>
      <c r="F7" s="11">
        <f>F6+F4</f>
        <v>116.89500000000001</v>
      </c>
      <c r="G7" s="11">
        <f>G6+G4</f>
        <v>120.27499999999999</v>
      </c>
      <c r="H7" s="11">
        <f>H6+H4</f>
        <v>123.75</v>
      </c>
      <c r="I7" s="11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DropDown="1" showInputMessage="1" showErrorMessage="1" xr:uid="{00000000-0002-0000-0000-000000000000}">
          <x14:formula1>
            <xm:f>'Calculation (will hide)'!$B$11:$B$12</xm:f>
          </x14:formula1>
          <xm:sqref>B5</xm:sqref>
        </x14:dataValidation>
        <x14:dataValidation type="list" allowBlank="1" showInputMessage="1" showErrorMessage="1" xr:uid="{00000000-0002-0000-0000-000001000000}">
          <x14:formula1>
            <xm:f>'Calculation (will hide)'!$A$4:$A$9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9"/>
  <sheetViews>
    <sheetView workbookViewId="0">
      <selection activeCell="C14" sqref="C14"/>
    </sheetView>
  </sheetViews>
  <sheetFormatPr defaultRowHeight="14.25" x14ac:dyDescent="0.2"/>
  <cols>
    <col min="1" max="1" width="26.875" customWidth="1"/>
    <col min="2" max="2" width="10.75" customWidth="1"/>
    <col min="3" max="8" width="10.125" bestFit="1" customWidth="1"/>
  </cols>
  <sheetData>
    <row r="3" spans="1:8" x14ac:dyDescent="0.2">
      <c r="A3" t="s">
        <v>9</v>
      </c>
      <c r="B3" t="s">
        <v>10</v>
      </c>
      <c r="C3">
        <f>MATCH(Bills!B4, A4:A9, )</f>
        <v>3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</row>
    <row r="4" spans="1:8" x14ac:dyDescent="0.2">
      <c r="A4" s="1" t="s">
        <v>2</v>
      </c>
      <c r="D4" s="2">
        <v>28.13</v>
      </c>
      <c r="E4" s="16">
        <v>30.92</v>
      </c>
      <c r="F4" s="16">
        <v>33.909999999999997</v>
      </c>
      <c r="G4" s="16">
        <v>37.130000000000003</v>
      </c>
      <c r="H4" s="16">
        <v>40.590000000000003</v>
      </c>
    </row>
    <row r="5" spans="1:8" x14ac:dyDescent="0.2">
      <c r="A5" s="1" t="s">
        <v>16</v>
      </c>
      <c r="D5" s="2">
        <v>41.25</v>
      </c>
      <c r="E5" s="16">
        <v>45.38</v>
      </c>
      <c r="F5" s="16">
        <v>49.83</v>
      </c>
      <c r="G5" s="16">
        <v>54.6</v>
      </c>
      <c r="H5" s="16">
        <v>59.73</v>
      </c>
    </row>
    <row r="6" spans="1:8" x14ac:dyDescent="0.2">
      <c r="A6" t="s">
        <v>17</v>
      </c>
      <c r="D6" s="2">
        <v>67.489999999999995</v>
      </c>
      <c r="E6" s="16">
        <v>74.31</v>
      </c>
      <c r="F6" s="16">
        <v>81.650000000000006</v>
      </c>
      <c r="G6" s="16">
        <v>89.54</v>
      </c>
      <c r="H6" s="16">
        <v>98.01</v>
      </c>
    </row>
    <row r="7" spans="1:8" x14ac:dyDescent="0.2">
      <c r="A7" t="s">
        <v>18</v>
      </c>
      <c r="D7" s="2">
        <v>133.08000000000001</v>
      </c>
      <c r="E7" s="16">
        <v>146.63999999999999</v>
      </c>
      <c r="F7" s="16">
        <v>161.22</v>
      </c>
      <c r="G7" s="16">
        <v>176.89</v>
      </c>
      <c r="H7" s="16">
        <v>193.72</v>
      </c>
    </row>
    <row r="8" spans="1:8" x14ac:dyDescent="0.2">
      <c r="A8" t="s">
        <v>19</v>
      </c>
      <c r="D8" s="2">
        <v>211.79</v>
      </c>
      <c r="E8" s="16">
        <v>233.42</v>
      </c>
      <c r="F8" s="16">
        <v>256.69</v>
      </c>
      <c r="G8" s="16">
        <v>281.7</v>
      </c>
      <c r="H8" s="16">
        <v>308.57</v>
      </c>
    </row>
    <row r="9" spans="1:8" x14ac:dyDescent="0.2">
      <c r="A9" t="s">
        <v>20</v>
      </c>
      <c r="D9" s="2">
        <v>421.68</v>
      </c>
      <c r="E9" s="16">
        <v>464.85</v>
      </c>
      <c r="F9" s="16">
        <v>511.29</v>
      </c>
      <c r="G9" s="16">
        <v>561.21</v>
      </c>
      <c r="H9" s="16">
        <v>614.84</v>
      </c>
    </row>
    <row r="11" spans="1:8" x14ac:dyDescent="0.2">
      <c r="A11" t="s">
        <v>4</v>
      </c>
      <c r="B11" t="s">
        <v>21</v>
      </c>
    </row>
    <row r="12" spans="1:8" x14ac:dyDescent="0.2">
      <c r="B12" t="s">
        <v>5</v>
      </c>
    </row>
    <row r="13" spans="1:8" s="17" customFormat="1" x14ac:dyDescent="0.2">
      <c r="B13" s="3" t="s">
        <v>22</v>
      </c>
      <c r="C13" s="3" t="s">
        <v>23</v>
      </c>
      <c r="D13" s="3" t="s">
        <v>11</v>
      </c>
      <c r="E13" s="17" t="s">
        <v>12</v>
      </c>
      <c r="F13" s="17" t="s">
        <v>13</v>
      </c>
      <c r="G13" s="17" t="s">
        <v>14</v>
      </c>
      <c r="H13" s="17" t="s">
        <v>15</v>
      </c>
    </row>
    <row r="14" spans="1:8" x14ac:dyDescent="0.2">
      <c r="A14" t="s">
        <v>24</v>
      </c>
      <c r="C14">
        <f>IF(Bills!B5="commercial", Bills!B6, 0)</f>
        <v>0</v>
      </c>
      <c r="D14" s="4">
        <v>7.5899999999999995E-2</v>
      </c>
      <c r="E14" s="15">
        <v>7.5700000000000003E-2</v>
      </c>
      <c r="F14" s="15">
        <v>7.5200000000000003E-2</v>
      </c>
      <c r="G14" s="15">
        <v>7.4399999999999994E-2</v>
      </c>
      <c r="H14" s="15">
        <v>7.3499999999999996E-2</v>
      </c>
    </row>
    <row r="15" spans="1:8" x14ac:dyDescent="0.2">
      <c r="A15" t="s">
        <v>25</v>
      </c>
      <c r="B15">
        <v>450</v>
      </c>
      <c r="C15">
        <f>MAX(MIN(B15,Bills!$B$6)-C14,0)</f>
        <v>450</v>
      </c>
      <c r="D15" s="4">
        <v>1.9199999999999998E-2</v>
      </c>
      <c r="E15" s="15">
        <v>2.0199999999999999E-2</v>
      </c>
      <c r="F15" s="15">
        <v>2.12E-2</v>
      </c>
      <c r="G15" s="15">
        <v>2.23E-2</v>
      </c>
      <c r="H15" s="15">
        <v>2.3400000000000001E-2</v>
      </c>
    </row>
    <row r="16" spans="1:8" x14ac:dyDescent="0.2">
      <c r="A16" t="s">
        <v>26</v>
      </c>
      <c r="B16">
        <v>900</v>
      </c>
      <c r="C16">
        <f>MAX(MIN(B16,Bills!$B$6)-SUM(C14:C15),0)</f>
        <v>450</v>
      </c>
      <c r="D16" s="4">
        <v>0.13070000000000001</v>
      </c>
      <c r="E16" s="15">
        <v>0.12920000000000001</v>
      </c>
      <c r="F16" s="15">
        <v>0.1273</v>
      </c>
      <c r="G16" s="15">
        <v>0.12479999999999999</v>
      </c>
      <c r="H16" s="15">
        <v>0.12180000000000001</v>
      </c>
    </row>
    <row r="17" spans="1:8" x14ac:dyDescent="0.2">
      <c r="A17" t="s">
        <v>27</v>
      </c>
      <c r="C17">
        <f>Bills!B6-SUM(C14:C16)</f>
        <v>0</v>
      </c>
      <c r="D17" s="4">
        <v>0.1598</v>
      </c>
      <c r="E17" s="15">
        <v>0.15770000000000001</v>
      </c>
      <c r="F17" s="15">
        <v>0.155</v>
      </c>
      <c r="G17" s="15">
        <v>0.15160000000000001</v>
      </c>
      <c r="H17" s="15">
        <v>0.14749999999999999</v>
      </c>
    </row>
    <row r="19" spans="1:8" x14ac:dyDescent="0.2">
      <c r="A19" t="str">
        <f>"With "&amp; TEXT(Bills!B6, "#,#") &amp; " cf monthly of consumption"</f>
        <v>With 900 cf monthly of consumption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Bills</vt:lpstr>
      <vt:lpstr>Calculation (will hide)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Henry</dc:creator>
  <cp:keywords/>
  <dc:description/>
  <cp:lastModifiedBy>Office</cp:lastModifiedBy>
  <cp:revision/>
  <dcterms:created xsi:type="dcterms:W3CDTF">2018-05-14T17:15:26Z</dcterms:created>
  <dcterms:modified xsi:type="dcterms:W3CDTF">2023-11-14T22:02:44Z</dcterms:modified>
  <cp:category/>
  <cp:contentStatus/>
</cp:coreProperties>
</file>